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843" activeTab="9"/>
  </bookViews>
  <sheets>
    <sheet name="парикм+косметолог" sheetId="1" r:id="rId1"/>
    <sheet name="автосервис+мойка" sheetId="2" r:id="rId2"/>
    <sheet name="грузоперевоз" sheetId="4" r:id="rId3"/>
    <sheet name="ремонт построек" sheetId="6" r:id="rId4"/>
    <sheet name="образование" sheetId="16" r:id="rId5"/>
    <sheet name="переплет-визитки" sheetId="8" r:id="rId6"/>
    <sheet name="торговля" sheetId="10" r:id="rId7"/>
    <sheet name="торг-черемхово" sheetId="12" r:id="rId8"/>
    <sheet name="торг-голоустное" sheetId="17" r:id="rId9"/>
    <sheet name="общепит" sheetId="11" r:id="rId10"/>
  </sheets>
  <calcPr calcId="125725"/>
</workbook>
</file>

<file path=xl/calcChain.xml><?xml version="1.0" encoding="utf-8"?>
<calcChain xmlns="http://schemas.openxmlformats.org/spreadsheetml/2006/main">
  <c r="C25" i="8"/>
  <c r="C23"/>
  <c r="C21"/>
  <c r="C20"/>
  <c r="C15"/>
  <c r="C13"/>
  <c r="C20" i="16"/>
  <c r="C18"/>
  <c r="C16"/>
  <c r="C11"/>
  <c r="C9"/>
  <c r="C19" i="6"/>
  <c r="C13"/>
  <c r="C11"/>
  <c r="C23" i="4"/>
  <c r="C20"/>
  <c r="C11"/>
  <c r="C8"/>
  <c r="C29" i="2"/>
  <c r="C27"/>
  <c r="C16"/>
  <c r="C13"/>
  <c r="C8"/>
  <c r="C19" i="1"/>
  <c r="C17"/>
  <c r="C14"/>
  <c r="C9"/>
  <c r="C12" i="11"/>
  <c r="C11"/>
  <c r="C8"/>
  <c r="C13" i="17"/>
  <c r="C12"/>
  <c r="C23" i="12"/>
  <c r="C22"/>
  <c r="C19"/>
  <c r="C13"/>
  <c r="C10"/>
  <c r="C27" i="10"/>
  <c r="C24"/>
  <c r="C13"/>
  <c r="C10"/>
  <c r="C29"/>
  <c r="C22"/>
  <c r="C14" i="16"/>
  <c r="C12" i="1"/>
  <c r="C18" i="4"/>
  <c r="C19" i="8"/>
  <c r="C18" i="6"/>
  <c r="C20" s="1"/>
  <c r="C22" s="1"/>
  <c r="C26" s="1"/>
  <c r="C11" i="2"/>
  <c r="C6" i="17"/>
  <c r="C8" s="1"/>
  <c r="C6" i="4"/>
  <c r="C12" s="1"/>
  <c r="C6" i="12"/>
  <c r="C8" s="1"/>
  <c r="C6" i="10"/>
  <c r="C8" s="1"/>
  <c r="C6" i="11"/>
  <c r="C24" i="4" l="1"/>
  <c r="C18" i="2"/>
  <c r="C20" s="1"/>
  <c r="C21" i="1"/>
  <c r="C14" i="12"/>
  <c r="C14" i="10"/>
</calcChain>
</file>

<file path=xl/sharedStrings.xml><?xml version="1.0" encoding="utf-8"?>
<sst xmlns="http://schemas.openxmlformats.org/spreadsheetml/2006/main" count="167" uniqueCount="74">
  <si>
    <t>Расчет налога по патентной системе</t>
  </si>
  <si>
    <t>Парикмахерские и косметологи</t>
  </si>
  <si>
    <t>Иркутск</t>
  </si>
  <si>
    <t>за квартал</t>
  </si>
  <si>
    <t>Патент 6%, год</t>
  </si>
  <si>
    <t>Перевозка грузов</t>
  </si>
  <si>
    <t>Итого</t>
  </si>
  <si>
    <t>Переплетные, брошюровочные, окантовочные работы</t>
  </si>
  <si>
    <t>квадратных метров</t>
  </si>
  <si>
    <t>доход на 1 кв. м.</t>
  </si>
  <si>
    <t>Розничная торговля с пролащью не более 150 кв.м.</t>
  </si>
  <si>
    <t>площадь, кв.м.</t>
  </si>
  <si>
    <t>доход на 1 кв.м.</t>
  </si>
  <si>
    <t>количество работников</t>
  </si>
  <si>
    <t>доход на 1 работника</t>
  </si>
  <si>
    <t>1 тонна грузоподъемности</t>
  </si>
  <si>
    <t>Доходность на 1 тонну грузоподъемности</t>
  </si>
  <si>
    <t xml:space="preserve"> </t>
  </si>
  <si>
    <t>Автосервис, Мойка</t>
  </si>
  <si>
    <t>Образование</t>
  </si>
  <si>
    <t>Черемхово</t>
  </si>
  <si>
    <t>Объект более 150 кв.м.</t>
  </si>
  <si>
    <t>Иркутский р-н</t>
  </si>
  <si>
    <t>Патент на 1 Ип</t>
  </si>
  <si>
    <t>Патент на всех работников</t>
  </si>
  <si>
    <t>доходность на 1 работника</t>
  </si>
  <si>
    <t>Патент за ГОД</t>
  </si>
  <si>
    <t>Патент за КВАРТАЛ</t>
  </si>
  <si>
    <t>Доходность на 1 Ип</t>
  </si>
  <si>
    <t>Доходность на всех работников</t>
  </si>
  <si>
    <t>Доходность на 1 ИП</t>
  </si>
  <si>
    <t>Без работников</t>
  </si>
  <si>
    <t>до 10 тонн</t>
  </si>
  <si>
    <t>более 10 тонн</t>
  </si>
  <si>
    <t>Доходность на 1 транспортное средство</t>
  </si>
  <si>
    <t>количество транспортных средств</t>
  </si>
  <si>
    <t>Доходность на всех работников за ГОД</t>
  </si>
  <si>
    <t>Доходность на ИП включая работников, ГОД</t>
  </si>
  <si>
    <t>Патент на ГОД</t>
  </si>
  <si>
    <t>Патент на КВАРТАЛ</t>
  </si>
  <si>
    <t>Доходность за год по 1ИП, без работников</t>
  </si>
  <si>
    <t>Доходность на всех работников за год</t>
  </si>
  <si>
    <t>Изготовление и печатание визитных карточек и пригласительных билетов на семейные торжества</t>
  </si>
  <si>
    <t>Деятельность по фотокопированию и подготовке документов и прочая специализированная вспомогательная деятельность по обеспечению деятельности офисов</t>
  </si>
  <si>
    <t>Голоустенское муниципальное образование</t>
  </si>
  <si>
    <t>Общепит с площадью менее 150 кв.м.</t>
  </si>
  <si>
    <t>Объекты с площадью 150 кв.м. и более</t>
  </si>
  <si>
    <t>базовая доходность</t>
  </si>
  <si>
    <t>количество объектов</t>
  </si>
  <si>
    <t>Базовая доходность</t>
  </si>
  <si>
    <t>Патент за год</t>
  </si>
  <si>
    <t>Патент за квартал</t>
  </si>
  <si>
    <t>Индекс инфляции по закону о федеральном бюджете</t>
  </si>
  <si>
    <t>Годовой доход с учетом индекса инфляции</t>
  </si>
  <si>
    <t>Стоимость патента за год</t>
  </si>
  <si>
    <t>Стоимость патента за квартал</t>
  </si>
  <si>
    <t>4-я группа</t>
  </si>
  <si>
    <t>Годовой доход с учетом индекса инфляции, по работникам</t>
  </si>
  <si>
    <t xml:space="preserve">Годовой доход с учетом индекса инфляции по ИП </t>
  </si>
  <si>
    <t>Годовой доход с учетом индекса инфляции по ИП</t>
  </si>
  <si>
    <t>Итого доходность за ГОД по ИП с работниками</t>
  </si>
  <si>
    <t>Годовой доход с учетом индекса инфляции по работникам</t>
  </si>
  <si>
    <t>Патент за год по ИП без работников</t>
  </si>
  <si>
    <t>Иркутская область</t>
  </si>
  <si>
    <t>Реконструкция и ремонт существующих жилых и нежилых зданий, а также спортивных сооружений.</t>
  </si>
  <si>
    <t>Патент за 1 ГОД по ИП без работников</t>
  </si>
  <si>
    <t>Годовой доход с учетом индекса инфляции по РАБОТНИКАМ</t>
  </si>
  <si>
    <t>Патент за 1 ГОД по работникам</t>
  </si>
  <si>
    <t>Патент за 1 год по ИП с работниками</t>
  </si>
  <si>
    <t>1-я группа в Законе</t>
  </si>
  <si>
    <t>1-я группа по Закону</t>
  </si>
  <si>
    <t>Услуги в сфере дошкольного образования и дополнительного образования детей и взрослых</t>
  </si>
  <si>
    <t>Патент за 1 ГОД по ИП с работниками</t>
  </si>
  <si>
    <t>Доходность на работников</t>
  </si>
</sst>
</file>

<file path=xl/styles.xml><?xml version="1.0" encoding="utf-8"?>
<styleSheet xmlns="http://schemas.openxmlformats.org/spreadsheetml/2006/main">
  <numFmts count="1">
    <numFmt numFmtId="164" formatCode="#,##0.000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/>
    <xf numFmtId="4" fontId="0" fillId="2" borderId="0" xfId="0" applyNumberFormat="1" applyFill="1"/>
    <xf numFmtId="0" fontId="0" fillId="2" borderId="0" xfId="0" applyFill="1"/>
    <xf numFmtId="4" fontId="0" fillId="3" borderId="0" xfId="0" applyNumberFormat="1" applyFill="1"/>
    <xf numFmtId="4" fontId="0" fillId="0" borderId="1" xfId="0" applyNumberFormat="1" applyBorder="1"/>
    <xf numFmtId="10" fontId="0" fillId="0" borderId="0" xfId="0" applyNumberFormat="1"/>
    <xf numFmtId="4" fontId="0" fillId="0" borderId="0" xfId="0" applyNumberFormat="1" applyAlignment="1">
      <alignment wrapText="1"/>
    </xf>
    <xf numFmtId="0" fontId="1" fillId="2" borderId="0" xfId="0" applyFont="1" applyFill="1" applyAlignment="1">
      <alignment wrapText="1"/>
    </xf>
    <xf numFmtId="0" fontId="0" fillId="4" borderId="0" xfId="0" applyFill="1"/>
    <xf numFmtId="0" fontId="0" fillId="3" borderId="0" xfId="0" applyFill="1"/>
    <xf numFmtId="0" fontId="0" fillId="2" borderId="3" xfId="0" applyFill="1" applyBorder="1"/>
    <xf numFmtId="0" fontId="0" fillId="5" borderId="0" xfId="0" applyFill="1"/>
    <xf numFmtId="0" fontId="0" fillId="2" borderId="1" xfId="0" applyFill="1" applyBorder="1"/>
    <xf numFmtId="0" fontId="0" fillId="0" borderId="1" xfId="0" applyBorder="1"/>
    <xf numFmtId="4" fontId="0" fillId="2" borderId="0" xfId="0" applyNumberFormat="1" applyFill="1" applyAlignment="1">
      <alignment wrapText="1"/>
    </xf>
    <xf numFmtId="4" fontId="0" fillId="0" borderId="0" xfId="0" applyNumberFormat="1" applyFill="1"/>
    <xf numFmtId="0" fontId="0" fillId="0" borderId="0" xfId="0" applyFill="1"/>
    <xf numFmtId="4" fontId="0" fillId="2" borderId="1" xfId="0" applyNumberFormat="1" applyFill="1" applyBorder="1"/>
    <xf numFmtId="4" fontId="0" fillId="2" borderId="2" xfId="0" applyNumberFormat="1" applyFill="1" applyBorder="1"/>
    <xf numFmtId="0" fontId="2" fillId="0" borderId="0" xfId="0" applyFont="1" applyAlignment="1">
      <alignment wrapText="1"/>
    </xf>
    <xf numFmtId="4" fontId="0" fillId="0" borderId="3" xfId="0" applyNumberFormat="1" applyBorder="1"/>
    <xf numFmtId="164" fontId="0" fillId="0" borderId="0" xfId="0" applyNumberFormat="1"/>
    <xf numFmtId="0" fontId="0" fillId="0" borderId="2" xfId="0" applyBorder="1"/>
    <xf numFmtId="0" fontId="0" fillId="2" borderId="2" xfId="0" applyFill="1" applyBorder="1"/>
    <xf numFmtId="4" fontId="0" fillId="0" borderId="2" xfId="0" applyNumberFormat="1" applyBorder="1"/>
    <xf numFmtId="4" fontId="0" fillId="0" borderId="0" xfId="0" applyNumberFormat="1" applyBorder="1"/>
    <xf numFmtId="4" fontId="0" fillId="2" borderId="0" xfId="0" applyNumberFormat="1" applyFill="1" applyBorder="1"/>
    <xf numFmtId="0" fontId="0" fillId="0" borderId="0" xfId="0" applyBorder="1"/>
    <xf numFmtId="164" fontId="0" fillId="0" borderId="0" xfId="0" applyNumberFormat="1" applyBorder="1"/>
    <xf numFmtId="164" fontId="0" fillId="0" borderId="3" xfId="0" applyNumberFormat="1" applyBorder="1"/>
    <xf numFmtId="4" fontId="0" fillId="2" borderId="3" xfId="0" applyNumberFormat="1" applyFill="1" applyBorder="1"/>
    <xf numFmtId="0" fontId="0" fillId="3" borderId="3" xfId="0" applyFill="1" applyBorder="1"/>
    <xf numFmtId="4" fontId="0" fillId="3" borderId="2" xfId="0" applyNumberFormat="1" applyFill="1" applyBorder="1"/>
    <xf numFmtId="0" fontId="0" fillId="0" borderId="0" xfId="0" applyFill="1" applyBorder="1" applyAlignment="1">
      <alignment wrapText="1"/>
    </xf>
    <xf numFmtId="0" fontId="1" fillId="0" borderId="3" xfId="0" applyFont="1" applyBorder="1"/>
    <xf numFmtId="4" fontId="0" fillId="5" borderId="0" xfId="0" applyNumberFormat="1" applyFill="1"/>
    <xf numFmtId="0" fontId="3" fillId="0" borderId="0" xfId="0" applyFont="1"/>
    <xf numFmtId="0" fontId="1" fillId="2" borderId="3" xfId="0" applyFont="1" applyFill="1" applyBorder="1"/>
    <xf numFmtId="0" fontId="4" fillId="2" borderId="1" xfId="0" applyFont="1" applyFill="1" applyBorder="1"/>
    <xf numFmtId="0" fontId="5" fillId="0" borderId="0" xfId="0" applyFont="1"/>
    <xf numFmtId="4" fontId="0" fillId="3" borderId="3" xfId="0" applyNumberFormat="1" applyFill="1" applyBorder="1"/>
    <xf numFmtId="164" fontId="0" fillId="2" borderId="3" xfId="0" applyNumberFormat="1" applyFill="1" applyBorder="1"/>
    <xf numFmtId="0" fontId="1" fillId="2" borderId="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I31"/>
  <sheetViews>
    <sheetView workbookViewId="0">
      <selection activeCell="H20" sqref="H20"/>
    </sheetView>
  </sheetViews>
  <sheetFormatPr defaultRowHeight="15"/>
  <cols>
    <col min="2" max="2" width="23.7109375" customWidth="1"/>
    <col min="3" max="3" width="12.85546875" customWidth="1"/>
    <col min="4" max="4" width="14.28515625" customWidth="1"/>
    <col min="5" max="5" width="13" customWidth="1"/>
    <col min="6" max="6" width="11.42578125" bestFit="1" customWidth="1"/>
    <col min="7" max="7" width="11" customWidth="1"/>
  </cols>
  <sheetData>
    <row r="2" spans="1:9">
      <c r="A2" s="3" t="s">
        <v>0</v>
      </c>
    </row>
    <row r="3" spans="1:9" ht="15.75" thickBot="1">
      <c r="A3" s="3"/>
    </row>
    <row r="4" spans="1:9" ht="15.75" thickBot="1">
      <c r="A4" s="3" t="s">
        <v>1</v>
      </c>
      <c r="D4" s="18" t="s">
        <v>2</v>
      </c>
    </row>
    <row r="5" spans="1:9">
      <c r="C5" s="2"/>
      <c r="D5" s="2"/>
      <c r="E5" s="2"/>
      <c r="F5" s="2"/>
      <c r="G5" s="2"/>
      <c r="H5" s="2"/>
      <c r="I5" s="2"/>
    </row>
    <row r="6" spans="1:9" ht="45">
      <c r="B6" s="1"/>
      <c r="C6" s="1"/>
      <c r="D6" s="1" t="s">
        <v>13</v>
      </c>
      <c r="E6" s="1" t="s">
        <v>25</v>
      </c>
    </row>
    <row r="7" spans="1:9">
      <c r="B7" s="1" t="s">
        <v>30</v>
      </c>
      <c r="C7" s="2">
        <v>631575</v>
      </c>
      <c r="D7" s="21"/>
      <c r="E7" s="22"/>
    </row>
    <row r="8" spans="1:9" ht="45.75" thickBot="1">
      <c r="B8" s="1" t="s">
        <v>52</v>
      </c>
      <c r="C8" s="27">
        <v>1.0369999999999999</v>
      </c>
      <c r="D8" s="21"/>
      <c r="E8" s="22"/>
    </row>
    <row r="9" spans="1:9" ht="45.75" thickBot="1">
      <c r="B9" s="1" t="s">
        <v>58</v>
      </c>
      <c r="C9" s="10">
        <f>+C7*C8</f>
        <v>654943.27499999991</v>
      </c>
      <c r="D9" s="21"/>
      <c r="E9" s="22"/>
    </row>
    <row r="10" spans="1:9">
      <c r="B10" s="1"/>
      <c r="C10" s="2"/>
      <c r="D10" s="21"/>
      <c r="E10" s="22"/>
    </row>
    <row r="11" spans="1:9" ht="30">
      <c r="B11" s="1"/>
      <c r="C11" s="2"/>
      <c r="D11" s="12" t="s">
        <v>13</v>
      </c>
    </row>
    <row r="12" spans="1:9" ht="30">
      <c r="B12" s="1" t="s">
        <v>36</v>
      </c>
      <c r="C12" s="30">
        <f>+D12*E12</f>
        <v>315788</v>
      </c>
      <c r="D12" s="24">
        <v>1</v>
      </c>
      <c r="E12" s="28">
        <v>315788</v>
      </c>
    </row>
    <row r="13" spans="1:9" ht="45.75" thickBot="1">
      <c r="B13" s="1" t="s">
        <v>52</v>
      </c>
      <c r="C13" s="34">
        <v>1.0369999999999999</v>
      </c>
      <c r="D13" s="32"/>
      <c r="E13" s="33"/>
    </row>
    <row r="14" spans="1:9" ht="46.5" thickTop="1" thickBot="1">
      <c r="B14" s="1" t="s">
        <v>57</v>
      </c>
      <c r="C14" s="35">
        <f>+C12*C13</f>
        <v>327472.15599999996</v>
      </c>
      <c r="D14" s="32"/>
      <c r="E14" s="33"/>
    </row>
    <row r="15" spans="1:9" ht="15.75" thickTop="1">
      <c r="B15" s="1"/>
      <c r="C15" s="31"/>
      <c r="D15" s="32"/>
      <c r="E15" s="33"/>
    </row>
    <row r="16" spans="1:9" ht="15.75" thickBot="1">
      <c r="B16" s="1"/>
      <c r="C16" s="2"/>
      <c r="D16" s="2"/>
    </row>
    <row r="17" spans="2:3" ht="46.5" thickTop="1" thickBot="1">
      <c r="B17" s="1" t="s">
        <v>37</v>
      </c>
      <c r="C17" s="36">
        <f>+C9+C14</f>
        <v>982415.43099999987</v>
      </c>
    </row>
    <row r="18" spans="2:3" ht="15.75" thickTop="1">
      <c r="B18" s="1"/>
      <c r="C18" s="2"/>
    </row>
    <row r="19" spans="2:3">
      <c r="B19" s="1" t="s">
        <v>38</v>
      </c>
      <c r="C19" s="2">
        <f>+C17*0.06</f>
        <v>58944.925859999988</v>
      </c>
    </row>
    <row r="20" spans="2:3">
      <c r="B20" s="1"/>
      <c r="C20" s="2"/>
    </row>
    <row r="21" spans="2:3">
      <c r="B21" s="1" t="s">
        <v>39</v>
      </c>
      <c r="C21" s="30">
        <f>+C19/4</f>
        <v>14736.231464999997</v>
      </c>
    </row>
    <row r="22" spans="2:3">
      <c r="B22" s="1"/>
      <c r="C22" s="2"/>
    </row>
    <row r="23" spans="2:3">
      <c r="B23" s="1"/>
      <c r="C23" s="2"/>
    </row>
    <row r="24" spans="2:3">
      <c r="B24" s="1"/>
      <c r="C24" s="2"/>
    </row>
    <row r="25" spans="2:3">
      <c r="B25" s="1"/>
      <c r="C25" s="2"/>
    </row>
    <row r="26" spans="2:3">
      <c r="B26" s="1"/>
      <c r="C26" s="2"/>
    </row>
    <row r="27" spans="2:3">
      <c r="B27" s="1"/>
      <c r="C27" s="2"/>
    </row>
    <row r="28" spans="2:3">
      <c r="B28" s="1"/>
      <c r="C28" s="2"/>
    </row>
    <row r="29" spans="2:3">
      <c r="C29" s="2"/>
    </row>
    <row r="30" spans="2:3">
      <c r="C30" s="2"/>
    </row>
    <row r="31" spans="2:3">
      <c r="C31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2:E26"/>
  <sheetViews>
    <sheetView tabSelected="1" workbookViewId="0">
      <selection activeCell="I20" sqref="I20"/>
    </sheetView>
  </sheetViews>
  <sheetFormatPr defaultRowHeight="15"/>
  <cols>
    <col min="2" max="2" width="26.7109375" customWidth="1"/>
    <col min="3" max="3" width="16.7109375" customWidth="1"/>
    <col min="4" max="4" width="13.85546875" customWidth="1"/>
    <col min="5" max="5" width="17.28515625" customWidth="1"/>
  </cols>
  <sheetData>
    <row r="2" spans="1:5">
      <c r="A2" s="3" t="s">
        <v>0</v>
      </c>
    </row>
    <row r="3" spans="1:5" ht="15.75" thickBot="1">
      <c r="A3" s="3"/>
    </row>
    <row r="4" spans="1:5" ht="16.5" thickTop="1" thickBot="1">
      <c r="A4" s="3" t="s">
        <v>45</v>
      </c>
      <c r="E4" s="16" t="s">
        <v>2</v>
      </c>
    </row>
    <row r="5" spans="1:5" ht="30.75" thickTop="1">
      <c r="C5" s="1"/>
      <c r="D5" s="1" t="s">
        <v>8</v>
      </c>
      <c r="E5" s="1" t="s">
        <v>9</v>
      </c>
    </row>
    <row r="6" spans="1:5">
      <c r="B6" t="s">
        <v>2</v>
      </c>
      <c r="C6" s="2">
        <f>+D6*E6</f>
        <v>751875</v>
      </c>
      <c r="D6" s="2">
        <v>25</v>
      </c>
      <c r="E6" s="2">
        <v>30075</v>
      </c>
    </row>
    <row r="7" spans="1:5" ht="45">
      <c r="B7" s="1" t="s">
        <v>52</v>
      </c>
      <c r="C7" s="27">
        <v>1.0369999999999999</v>
      </c>
      <c r="D7" s="2"/>
      <c r="E7" s="2"/>
    </row>
    <row r="8" spans="1:5" ht="30">
      <c r="B8" s="1" t="s">
        <v>53</v>
      </c>
      <c r="C8" s="2">
        <f>+C6*C7</f>
        <v>779694.37499999988</v>
      </c>
      <c r="D8" s="2"/>
      <c r="E8" s="2"/>
    </row>
    <row r="9" spans="1:5">
      <c r="C9" s="2"/>
      <c r="D9" s="2"/>
      <c r="E9" s="2"/>
    </row>
    <row r="10" spans="1:5">
      <c r="C10" s="2"/>
      <c r="D10" s="2"/>
      <c r="E10" s="2"/>
    </row>
    <row r="11" spans="1:5">
      <c r="B11" t="s">
        <v>4</v>
      </c>
      <c r="C11" s="24">
        <f>+C8*0.06</f>
        <v>46781.662499999991</v>
      </c>
      <c r="D11" s="2"/>
      <c r="E11" s="2"/>
    </row>
    <row r="12" spans="1:5">
      <c r="B12" t="s">
        <v>3</v>
      </c>
      <c r="C12" s="30">
        <f>+C11/4</f>
        <v>11695.415624999998</v>
      </c>
      <c r="D12" s="2"/>
      <c r="E12" s="2"/>
    </row>
    <row r="13" spans="1:5">
      <c r="C13" s="2"/>
      <c r="D13" s="2"/>
      <c r="E13" s="2"/>
    </row>
    <row r="14" spans="1:5">
      <c r="A14" s="3"/>
    </row>
    <row r="15" spans="1:5">
      <c r="A15" s="3"/>
    </row>
    <row r="16" spans="1:5">
      <c r="C16" s="1"/>
      <c r="D16" s="1"/>
      <c r="E16" s="1"/>
    </row>
    <row r="17" spans="2:5">
      <c r="C17" s="2"/>
      <c r="D17" s="2"/>
      <c r="E17" s="2"/>
    </row>
    <row r="18" spans="2:5">
      <c r="C18" s="2"/>
      <c r="D18" s="2"/>
      <c r="E18" s="2"/>
    </row>
    <row r="19" spans="2:5">
      <c r="C19" s="2"/>
      <c r="D19" s="2"/>
      <c r="E19" s="2"/>
    </row>
    <row r="20" spans="2:5">
      <c r="C20" s="2"/>
      <c r="D20" s="2"/>
      <c r="E20" s="2"/>
    </row>
    <row r="21" spans="2:5">
      <c r="C21" s="2"/>
      <c r="D21" s="2"/>
      <c r="E21" s="2"/>
    </row>
    <row r="22" spans="2:5">
      <c r="C22" s="2"/>
      <c r="D22" s="2"/>
      <c r="E22" s="2"/>
    </row>
    <row r="23" spans="2:5">
      <c r="C23" s="2"/>
      <c r="D23" s="2"/>
      <c r="E23" s="2"/>
    </row>
    <row r="24" spans="2:5" ht="15.75">
      <c r="B24" s="4"/>
      <c r="C24" s="2"/>
      <c r="D24" s="2"/>
      <c r="E24" s="2"/>
    </row>
    <row r="25" spans="2:5">
      <c r="C25" s="2"/>
      <c r="D25" s="2"/>
      <c r="E25" s="2"/>
    </row>
    <row r="26" spans="2:5">
      <c r="C26" s="2"/>
      <c r="D26" s="2"/>
      <c r="E26" s="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2:J33"/>
  <sheetViews>
    <sheetView workbookViewId="0">
      <selection activeCell="C7" sqref="C7"/>
    </sheetView>
  </sheetViews>
  <sheetFormatPr defaultRowHeight="15"/>
  <cols>
    <col min="2" max="2" width="27.42578125" customWidth="1"/>
    <col min="3" max="3" width="13.85546875" customWidth="1"/>
    <col min="4" max="4" width="15.85546875" customWidth="1"/>
    <col min="5" max="5" width="14.140625" customWidth="1"/>
  </cols>
  <sheetData>
    <row r="2" spans="1:10">
      <c r="A2" s="3" t="s">
        <v>0</v>
      </c>
    </row>
    <row r="3" spans="1:10" ht="15.75" thickBot="1">
      <c r="A3" s="3"/>
    </row>
    <row r="4" spans="1:10" ht="16.5" thickTop="1" thickBot="1">
      <c r="A4" s="3" t="s">
        <v>18</v>
      </c>
      <c r="D4" s="37" t="s">
        <v>2</v>
      </c>
    </row>
    <row r="5" spans="1:10" ht="45.75" thickTop="1">
      <c r="C5" s="12" t="s">
        <v>2</v>
      </c>
      <c r="D5" s="20" t="s">
        <v>13</v>
      </c>
      <c r="E5" s="12" t="s">
        <v>25</v>
      </c>
      <c r="F5" s="1"/>
      <c r="G5" s="1"/>
      <c r="H5" s="1"/>
      <c r="I5" s="1"/>
      <c r="J5" s="1"/>
    </row>
    <row r="6" spans="1:10">
      <c r="B6" t="s">
        <v>23</v>
      </c>
      <c r="C6" s="2">
        <v>1010520</v>
      </c>
      <c r="D6" s="2"/>
      <c r="E6" s="2"/>
    </row>
    <row r="7" spans="1:10" ht="30.75" thickBot="1">
      <c r="B7" s="1" t="s">
        <v>52</v>
      </c>
      <c r="C7" s="27">
        <v>1.0369999999999999</v>
      </c>
      <c r="D7" s="2"/>
      <c r="E7" s="2"/>
    </row>
    <row r="8" spans="1:10" ht="30.75" thickBot="1">
      <c r="B8" s="1" t="s">
        <v>59</v>
      </c>
      <c r="C8" s="10">
        <f>+C6*C7</f>
        <v>1047909.2399999999</v>
      </c>
      <c r="D8" s="2"/>
      <c r="E8" s="2"/>
    </row>
    <row r="9" spans="1:10">
      <c r="C9" s="2"/>
      <c r="D9" s="2"/>
      <c r="E9" s="2"/>
    </row>
    <row r="10" spans="1:10" ht="15.75" thickBot="1">
      <c r="C10" s="2"/>
      <c r="D10" t="s">
        <v>13</v>
      </c>
      <c r="E10" s="2"/>
    </row>
    <row r="11" spans="1:10" ht="16.5" thickTop="1" thickBot="1">
      <c r="B11" t="s">
        <v>24</v>
      </c>
      <c r="C11" s="2">
        <f>+D11*E11</f>
        <v>1010520</v>
      </c>
      <c r="D11" s="16">
        <v>2</v>
      </c>
      <c r="E11" s="2">
        <v>505260</v>
      </c>
    </row>
    <row r="12" spans="1:10" ht="31.5" thickTop="1" thickBot="1">
      <c r="B12" s="1" t="s">
        <v>52</v>
      </c>
      <c r="C12" s="27">
        <v>1.0369999999999999</v>
      </c>
      <c r="E12" s="2"/>
    </row>
    <row r="13" spans="1:10" ht="45.75" thickBot="1">
      <c r="B13" s="1" t="s">
        <v>61</v>
      </c>
      <c r="C13" s="10">
        <f>+C11*C12</f>
        <v>1047909.2399999999</v>
      </c>
      <c r="E13" s="2"/>
    </row>
    <row r="14" spans="1:10">
      <c r="C14" s="2"/>
      <c r="E14" s="2"/>
    </row>
    <row r="15" spans="1:10" ht="15.75" thickBot="1">
      <c r="B15" s="1"/>
      <c r="C15" s="2"/>
      <c r="E15" s="2"/>
    </row>
    <row r="16" spans="1:10" ht="31.5" thickTop="1" thickBot="1">
      <c r="B16" s="5" t="s">
        <v>60</v>
      </c>
      <c r="C16" s="36">
        <f>+C8+C13</f>
        <v>2095818.4799999997</v>
      </c>
      <c r="E16" s="2"/>
    </row>
    <row r="17" spans="1:5" ht="15.75" thickTop="1">
      <c r="B17" s="1"/>
      <c r="C17" s="2"/>
      <c r="E17" s="2"/>
    </row>
    <row r="18" spans="1:5">
      <c r="B18" s="1" t="s">
        <v>26</v>
      </c>
      <c r="C18" s="38">
        <f>+C16*0.06</f>
        <v>125749.10879999999</v>
      </c>
      <c r="E18" s="2"/>
    </row>
    <row r="19" spans="1:5">
      <c r="B19" s="1"/>
      <c r="C19" s="2"/>
      <c r="E19" s="2"/>
    </row>
    <row r="20" spans="1:5">
      <c r="B20" s="1" t="s">
        <v>27</v>
      </c>
      <c r="C20" s="2">
        <f>+C18/4</f>
        <v>31437.277199999997</v>
      </c>
      <c r="E20" s="2"/>
    </row>
    <row r="21" spans="1:5">
      <c r="B21" s="1"/>
      <c r="C21" s="2"/>
      <c r="E21" s="2"/>
    </row>
    <row r="22" spans="1:5" ht="15.75" thickBot="1">
      <c r="C22" s="2"/>
      <c r="E22" s="2"/>
    </row>
    <row r="23" spans="1:5" ht="15.75" thickBot="1">
      <c r="A23" s="3" t="s">
        <v>18</v>
      </c>
      <c r="D23" s="18" t="s">
        <v>31</v>
      </c>
      <c r="E23" t="s">
        <v>2</v>
      </c>
    </row>
    <row r="24" spans="1:5">
      <c r="C24" s="12" t="s">
        <v>2</v>
      </c>
      <c r="D24" s="12"/>
      <c r="E24" s="12"/>
    </row>
    <row r="25" spans="1:5">
      <c r="B25" t="s">
        <v>23</v>
      </c>
      <c r="C25" s="2">
        <v>1010520</v>
      </c>
      <c r="D25" s="2"/>
      <c r="E25" s="2"/>
    </row>
    <row r="26" spans="1:5" ht="30.75" thickBot="1">
      <c r="B26" s="1" t="s">
        <v>52</v>
      </c>
      <c r="C26" s="27">
        <v>1.0369999999999999</v>
      </c>
      <c r="E26" s="2"/>
    </row>
    <row r="27" spans="1:5" ht="30.75" thickBot="1">
      <c r="B27" s="1" t="s">
        <v>59</v>
      </c>
      <c r="C27" s="10">
        <f>+C25*C26</f>
        <v>1047909.2399999999</v>
      </c>
      <c r="E27" s="2"/>
    </row>
    <row r="28" spans="1:5" ht="15.75" thickBot="1">
      <c r="B28" s="1"/>
      <c r="C28" s="10"/>
      <c r="E28" s="2"/>
    </row>
    <row r="29" spans="1:5" ht="30.75" thickBot="1">
      <c r="B29" s="39" t="s">
        <v>62</v>
      </c>
      <c r="C29" s="23">
        <f>+C27*0.06</f>
        <v>62874.554399999994</v>
      </c>
      <c r="E29" s="2"/>
    </row>
    <row r="30" spans="1:5">
      <c r="C30" s="2"/>
      <c r="E30" s="2"/>
    </row>
    <row r="31" spans="1:5">
      <c r="C31" s="2"/>
      <c r="E31" s="2"/>
    </row>
    <row r="32" spans="1:5">
      <c r="C32" s="2"/>
      <c r="E32" s="2"/>
    </row>
    <row r="33" spans="3:5">
      <c r="C33" s="2"/>
      <c r="E33" s="2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F24"/>
  <sheetViews>
    <sheetView workbookViewId="0">
      <selection activeCell="C7" sqref="C7"/>
    </sheetView>
  </sheetViews>
  <sheetFormatPr defaultRowHeight="15"/>
  <cols>
    <col min="2" max="2" width="24.5703125" customWidth="1"/>
    <col min="3" max="3" width="16.28515625" customWidth="1"/>
    <col min="4" max="4" width="20.28515625" customWidth="1"/>
    <col min="5" max="5" width="12" customWidth="1"/>
  </cols>
  <sheetData>
    <row r="1" spans="1:6" ht="15.75" thickBot="1"/>
    <row r="2" spans="1:6" ht="16.5" thickTop="1" thickBot="1">
      <c r="A2" s="3" t="s">
        <v>0</v>
      </c>
      <c r="D2" s="40" t="s">
        <v>63</v>
      </c>
    </row>
    <row r="3" spans="1:6" ht="16.5" thickTop="1" thickBot="1">
      <c r="A3" s="3"/>
      <c r="D3" s="43" t="s">
        <v>32</v>
      </c>
    </row>
    <row r="4" spans="1:6" ht="19.5" thickTop="1">
      <c r="A4" s="42" t="s">
        <v>5</v>
      </c>
      <c r="F4" s="17"/>
    </row>
    <row r="5" spans="1:6" ht="45.75" thickBot="1">
      <c r="C5" s="1"/>
      <c r="D5" s="1" t="s">
        <v>16</v>
      </c>
      <c r="E5" s="1" t="s">
        <v>15</v>
      </c>
    </row>
    <row r="6" spans="1:6" ht="16.5" thickTop="1" thickBot="1">
      <c r="B6" t="s">
        <v>63</v>
      </c>
      <c r="C6" s="2">
        <f>+D6*E6</f>
        <v>144360</v>
      </c>
      <c r="D6" s="9">
        <v>36090</v>
      </c>
      <c r="E6" s="16">
        <v>4</v>
      </c>
    </row>
    <row r="7" spans="1:6" ht="46.5" thickTop="1" thickBot="1">
      <c r="B7" s="1" t="s">
        <v>52</v>
      </c>
      <c r="C7" s="27">
        <v>1.0369999999999999</v>
      </c>
      <c r="D7" s="41"/>
      <c r="E7" s="17"/>
    </row>
    <row r="8" spans="1:6" ht="31.5" thickTop="1" thickBot="1">
      <c r="B8" s="1" t="s">
        <v>59</v>
      </c>
      <c r="C8" s="26">
        <f>+C6*C7</f>
        <v>149701.31999999998</v>
      </c>
      <c r="D8" s="41"/>
      <c r="E8" s="17"/>
    </row>
    <row r="9" spans="1:6" ht="15.75" thickTop="1">
      <c r="C9" s="2"/>
      <c r="D9" s="41"/>
      <c r="E9" s="17"/>
    </row>
    <row r="10" spans="1:6">
      <c r="C10" s="2"/>
      <c r="D10" s="2"/>
    </row>
    <row r="11" spans="1:6">
      <c r="B11" t="s">
        <v>4</v>
      </c>
      <c r="C11" s="2">
        <f>+C8*0.06</f>
        <v>8982.0791999999983</v>
      </c>
      <c r="D11" s="2"/>
    </row>
    <row r="12" spans="1:6">
      <c r="B12" t="s">
        <v>3</v>
      </c>
      <c r="C12" s="2">
        <f>+C11/4</f>
        <v>2245.5197999999996</v>
      </c>
      <c r="D12" s="2"/>
    </row>
    <row r="13" spans="1:6">
      <c r="C13" s="2"/>
      <c r="D13" s="2"/>
    </row>
    <row r="14" spans="1:6">
      <c r="C14" s="2"/>
      <c r="D14" s="2"/>
    </row>
    <row r="15" spans="1:6" ht="15.75" thickBot="1">
      <c r="C15" s="2"/>
      <c r="D15" s="2"/>
    </row>
    <row r="16" spans="1:6" ht="19.5" thickBot="1">
      <c r="A16" s="42" t="s">
        <v>5</v>
      </c>
      <c r="D16" s="44" t="s">
        <v>33</v>
      </c>
    </row>
    <row r="17" spans="2:5" ht="45">
      <c r="C17" s="1"/>
      <c r="D17" s="1" t="s">
        <v>34</v>
      </c>
      <c r="E17" s="1" t="s">
        <v>35</v>
      </c>
    </row>
    <row r="18" spans="2:5">
      <c r="B18" t="s">
        <v>63</v>
      </c>
      <c r="C18" s="2">
        <f>+D18*E18</f>
        <v>360900</v>
      </c>
      <c r="D18" s="9">
        <v>360900</v>
      </c>
      <c r="E18" s="8">
        <v>1</v>
      </c>
    </row>
    <row r="19" spans="2:5" ht="45.75" thickBot="1">
      <c r="B19" s="1" t="s">
        <v>52</v>
      </c>
      <c r="C19" s="27">
        <v>1.0369999999999999</v>
      </c>
      <c r="D19" s="41"/>
      <c r="E19" s="17"/>
    </row>
    <row r="20" spans="2:5" ht="31.5" thickTop="1" thickBot="1">
      <c r="B20" s="1" t="s">
        <v>59</v>
      </c>
      <c r="C20" s="36">
        <f>+C18*C19</f>
        <v>374253.3</v>
      </c>
      <c r="D20" s="41"/>
      <c r="E20" s="17"/>
    </row>
    <row r="21" spans="2:5" ht="15.75" thickTop="1">
      <c r="C21" s="2"/>
      <c r="D21" s="41"/>
      <c r="E21" s="17"/>
    </row>
    <row r="22" spans="2:5" ht="15.75" thickBot="1">
      <c r="C22" s="2"/>
      <c r="D22" s="2"/>
    </row>
    <row r="23" spans="2:5" ht="16.5" thickTop="1" thickBot="1">
      <c r="B23" t="s">
        <v>4</v>
      </c>
      <c r="C23" s="36">
        <f>+C20*0.06</f>
        <v>22455.197999999997</v>
      </c>
      <c r="D23" s="2"/>
    </row>
    <row r="24" spans="2:5" ht="15.75" thickTop="1">
      <c r="B24" t="s">
        <v>3</v>
      </c>
      <c r="C24" s="2">
        <f>+C23/4</f>
        <v>5613.7994999999992</v>
      </c>
      <c r="D24" s="2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2:E36"/>
  <sheetViews>
    <sheetView workbookViewId="0">
      <selection activeCell="C10" sqref="C10"/>
    </sheetView>
  </sheetViews>
  <sheetFormatPr defaultRowHeight="15"/>
  <cols>
    <col min="2" max="2" width="23" customWidth="1"/>
    <col min="3" max="3" width="14.42578125" customWidth="1"/>
    <col min="4" max="4" width="18" customWidth="1"/>
    <col min="5" max="5" width="16.28515625" customWidth="1"/>
  </cols>
  <sheetData>
    <row r="2" spans="1:5">
      <c r="A2" s="3" t="s">
        <v>0</v>
      </c>
    </row>
    <row r="3" spans="1:5">
      <c r="A3" s="3"/>
    </row>
    <row r="4" spans="1:5">
      <c r="A4" s="3" t="s">
        <v>64</v>
      </c>
    </row>
    <row r="5" spans="1:5" ht="15.75" thickBot="1">
      <c r="A5" s="3"/>
    </row>
    <row r="6" spans="1:5" ht="16.5" thickTop="1" thickBot="1">
      <c r="A6" s="3"/>
      <c r="D6" s="43" t="s">
        <v>2</v>
      </c>
      <c r="E6" t="s">
        <v>69</v>
      </c>
    </row>
    <row r="7" spans="1:5" ht="30.75" thickTop="1">
      <c r="B7" s="1"/>
      <c r="C7" s="1"/>
      <c r="D7" s="1" t="s">
        <v>13</v>
      </c>
      <c r="E7" s="1" t="s">
        <v>14</v>
      </c>
    </row>
    <row r="8" spans="1:5">
      <c r="B8" s="1"/>
      <c r="C8" s="2"/>
      <c r="D8" s="2"/>
      <c r="E8" s="2"/>
    </row>
    <row r="9" spans="1:5">
      <c r="B9" s="1" t="s">
        <v>28</v>
      </c>
      <c r="C9" s="2">
        <v>631575</v>
      </c>
      <c r="D9" s="2"/>
      <c r="E9" s="2"/>
    </row>
    <row r="10" spans="1:5" ht="45.75" thickBot="1">
      <c r="B10" s="1" t="s">
        <v>52</v>
      </c>
      <c r="C10" s="27">
        <v>1.0369999999999999</v>
      </c>
      <c r="D10" s="2"/>
      <c r="E10" s="2"/>
    </row>
    <row r="11" spans="1:5" ht="46.5" thickTop="1" thickBot="1">
      <c r="B11" s="1" t="s">
        <v>59</v>
      </c>
      <c r="C11" s="26">
        <f>+C9*C10</f>
        <v>654943.27499999991</v>
      </c>
      <c r="D11" s="2"/>
      <c r="E11" s="2"/>
    </row>
    <row r="12" spans="1:5" ht="16.5" thickTop="1" thickBot="1">
      <c r="B12" s="1"/>
      <c r="C12" s="31"/>
      <c r="D12" s="2"/>
      <c r="E12" s="2"/>
    </row>
    <row r="13" spans="1:5" ht="31.5" thickTop="1" thickBot="1">
      <c r="B13" s="1" t="s">
        <v>65</v>
      </c>
      <c r="C13" s="36">
        <f>+C11*0.06</f>
        <v>39296.596499999992</v>
      </c>
      <c r="D13" s="2"/>
      <c r="E13" s="2"/>
    </row>
    <row r="14" spans="1:5" ht="15.75" thickTop="1">
      <c r="B14" s="1"/>
      <c r="C14" s="2"/>
      <c r="D14" s="2"/>
      <c r="E14" s="2"/>
    </row>
    <row r="15" spans="1:5">
      <c r="B15" s="1"/>
      <c r="C15" s="2"/>
      <c r="D15" s="2"/>
      <c r="E15" s="2"/>
    </row>
    <row r="16" spans="1:5">
      <c r="B16" s="1"/>
      <c r="C16" s="2"/>
      <c r="D16" s="2"/>
      <c r="E16" s="2"/>
    </row>
    <row r="17" spans="2:5" ht="15.75" thickBot="1">
      <c r="B17" s="1"/>
      <c r="C17" s="2"/>
      <c r="D17" s="3" t="s">
        <v>13</v>
      </c>
      <c r="E17" s="2"/>
    </row>
    <row r="18" spans="2:5" ht="30.75" thickBot="1">
      <c r="B18" s="1" t="s">
        <v>29</v>
      </c>
      <c r="C18" s="10">
        <f>+D18*E18</f>
        <v>631576</v>
      </c>
      <c r="D18" s="19">
        <v>2</v>
      </c>
      <c r="E18" s="10">
        <v>315788</v>
      </c>
    </row>
    <row r="19" spans="2:5" ht="45.75" thickBot="1">
      <c r="B19" s="1" t="s">
        <v>52</v>
      </c>
      <c r="C19" s="34">
        <f>+C10</f>
        <v>1.0369999999999999</v>
      </c>
      <c r="D19" s="33"/>
      <c r="E19" s="31"/>
    </row>
    <row r="20" spans="2:5" ht="61.5" thickTop="1" thickBot="1">
      <c r="B20" s="1" t="s">
        <v>66</v>
      </c>
      <c r="C20" s="35">
        <f>+C18*C19</f>
        <v>654944.31199999992</v>
      </c>
      <c r="D20" s="33"/>
      <c r="E20" s="31"/>
    </row>
    <row r="21" spans="2:5" ht="16.5" thickTop="1" thickBot="1">
      <c r="B21" s="1"/>
      <c r="C21" s="34"/>
      <c r="D21" s="33"/>
      <c r="E21" s="31"/>
    </row>
    <row r="22" spans="2:5" ht="31.5" thickTop="1" thickBot="1">
      <c r="B22" s="1" t="s">
        <v>67</v>
      </c>
      <c r="C22" s="36">
        <f>+C20*0.06</f>
        <v>39296.658719999992</v>
      </c>
      <c r="D22" s="33"/>
      <c r="E22" s="31"/>
    </row>
    <row r="23" spans="2:5" ht="15.75" thickTop="1">
      <c r="B23" s="1"/>
      <c r="C23" s="2"/>
      <c r="E23" s="2"/>
    </row>
    <row r="24" spans="2:5">
      <c r="B24" s="1"/>
      <c r="C24" s="2"/>
      <c r="E24" s="2"/>
    </row>
    <row r="25" spans="2:5" ht="15.75" thickBot="1">
      <c r="B25" s="1"/>
      <c r="C25" s="2"/>
      <c r="E25" s="2"/>
    </row>
    <row r="26" spans="2:5" ht="30.75" thickBot="1">
      <c r="B26" s="1" t="s">
        <v>68</v>
      </c>
      <c r="C26" s="23">
        <f>+C13+C22</f>
        <v>78593.255219999992</v>
      </c>
      <c r="E26" s="2"/>
    </row>
    <row r="27" spans="2:5">
      <c r="B27" s="1"/>
      <c r="C27" s="2"/>
      <c r="E27" s="2"/>
    </row>
    <row r="28" spans="2:5">
      <c r="B28" s="1"/>
      <c r="C28" s="2"/>
      <c r="E28" s="2"/>
    </row>
    <row r="29" spans="2:5">
      <c r="B29" s="1"/>
      <c r="C29" s="2"/>
      <c r="E29" s="2"/>
    </row>
    <row r="30" spans="2:5">
      <c r="B30" s="1"/>
      <c r="C30" s="2"/>
      <c r="E30" s="2"/>
    </row>
    <row r="31" spans="2:5">
      <c r="B31" s="1"/>
      <c r="C31" s="2"/>
      <c r="E31" s="2"/>
    </row>
    <row r="32" spans="2:5">
      <c r="B32" s="1"/>
    </row>
    <row r="33" spans="2:2">
      <c r="B33" s="1"/>
    </row>
    <row r="34" spans="2:2">
      <c r="B34" s="1"/>
    </row>
    <row r="35" spans="2:2">
      <c r="B35" s="1"/>
    </row>
    <row r="36" spans="2:2">
      <c r="B36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2:E30"/>
  <sheetViews>
    <sheetView workbookViewId="0">
      <selection activeCell="B20" sqref="B20"/>
    </sheetView>
  </sheetViews>
  <sheetFormatPr defaultRowHeight="15"/>
  <cols>
    <col min="2" max="2" width="26.7109375" customWidth="1"/>
    <col min="3" max="3" width="19.28515625" customWidth="1"/>
    <col min="4" max="4" width="17.85546875" customWidth="1"/>
    <col min="5" max="5" width="18.7109375" customWidth="1"/>
  </cols>
  <sheetData>
    <row r="2" spans="1:5">
      <c r="A2" s="3" t="s">
        <v>0</v>
      </c>
      <c r="D2" s="13" t="s">
        <v>2</v>
      </c>
      <c r="E2" t="s">
        <v>70</v>
      </c>
    </row>
    <row r="3" spans="1:5">
      <c r="A3" s="3"/>
      <c r="D3" s="6" t="s">
        <v>19</v>
      </c>
    </row>
    <row r="4" spans="1:5" ht="21">
      <c r="A4" s="45" t="s">
        <v>71</v>
      </c>
    </row>
    <row r="5" spans="1:5" ht="30">
      <c r="B5" s="1"/>
      <c r="C5" s="1"/>
      <c r="D5" s="1" t="s">
        <v>13</v>
      </c>
      <c r="E5" s="5" t="s">
        <v>14</v>
      </c>
    </row>
    <row r="6" spans="1:5">
      <c r="B6" s="1"/>
      <c r="C6" s="2"/>
    </row>
    <row r="7" spans="1:5" ht="30">
      <c r="B7" s="1" t="s">
        <v>40</v>
      </c>
      <c r="C7" s="2">
        <v>451125</v>
      </c>
      <c r="E7" s="2"/>
    </row>
    <row r="8" spans="1:5" ht="45.75" thickBot="1">
      <c r="B8" s="1" t="s">
        <v>52</v>
      </c>
      <c r="C8" s="27">
        <v>1.0369999999999999</v>
      </c>
      <c r="E8" s="2"/>
    </row>
    <row r="9" spans="1:5" ht="31.5" thickTop="1" thickBot="1">
      <c r="B9" s="1" t="s">
        <v>59</v>
      </c>
      <c r="C9" s="36">
        <f>+C7*C8</f>
        <v>467816.62499999994</v>
      </c>
      <c r="E9" s="2"/>
    </row>
    <row r="10" spans="1:5" ht="16.5" thickTop="1" thickBot="1">
      <c r="B10" s="1"/>
      <c r="C10" s="32"/>
      <c r="E10" s="2"/>
    </row>
    <row r="11" spans="1:5" ht="31.5" thickTop="1" thickBot="1">
      <c r="B11" s="1" t="s">
        <v>65</v>
      </c>
      <c r="C11" s="46">
        <f>+C9*0.06</f>
        <v>28068.997499999994</v>
      </c>
      <c r="E11" s="2"/>
    </row>
    <row r="12" spans="1:5" ht="15.75" thickTop="1">
      <c r="B12" s="1"/>
      <c r="C12" s="2"/>
      <c r="E12" s="2"/>
    </row>
    <row r="13" spans="1:5" ht="15.75" thickBot="1">
      <c r="B13" s="1"/>
      <c r="C13" s="2"/>
      <c r="D13" t="s">
        <v>13</v>
      </c>
      <c r="E13" s="2"/>
    </row>
    <row r="14" spans="1:5" ht="31.5" thickTop="1" thickBot="1">
      <c r="B14" s="1" t="s">
        <v>41</v>
      </c>
      <c r="C14" s="2">
        <f>+D14*E14</f>
        <v>451126</v>
      </c>
      <c r="D14" s="16">
        <v>2</v>
      </c>
      <c r="E14" s="2">
        <v>225563</v>
      </c>
    </row>
    <row r="15" spans="1:5" ht="46.5" thickTop="1" thickBot="1">
      <c r="B15" s="1" t="s">
        <v>52</v>
      </c>
      <c r="C15" s="27">
        <v>1.0369999999999999</v>
      </c>
      <c r="E15" s="2"/>
    </row>
    <row r="16" spans="1:5" ht="46.5" thickTop="1" thickBot="1">
      <c r="B16" s="1" t="s">
        <v>61</v>
      </c>
      <c r="C16" s="47">
        <f>+C14*C15</f>
        <v>467817.66199999995</v>
      </c>
      <c r="E16" s="2"/>
    </row>
    <row r="17" spans="2:5" ht="16.5" thickTop="1" thickBot="1">
      <c r="B17" s="1"/>
      <c r="C17" s="27"/>
      <c r="E17" s="2"/>
    </row>
    <row r="18" spans="2:5" ht="31.5" thickTop="1" thickBot="1">
      <c r="B18" s="1" t="s">
        <v>67</v>
      </c>
      <c r="C18" s="35">
        <f>+C16*0.06</f>
        <v>28069.059719999997</v>
      </c>
      <c r="E18" s="2"/>
    </row>
    <row r="19" spans="2:5" ht="16.5" thickTop="1" thickBot="1">
      <c r="B19" s="1"/>
      <c r="C19" s="27"/>
      <c r="E19" s="2"/>
    </row>
    <row r="20" spans="2:5" ht="31.5" thickTop="1" thickBot="1">
      <c r="B20" s="1" t="s">
        <v>72</v>
      </c>
      <c r="C20" s="36">
        <f>+C11+C18</f>
        <v>56138.057219999988</v>
      </c>
      <c r="E20" s="2"/>
    </row>
    <row r="21" spans="2:5" ht="15.75" thickTop="1">
      <c r="B21" s="1"/>
      <c r="C21" s="27"/>
    </row>
    <row r="22" spans="2:5">
      <c r="B22" s="1"/>
      <c r="C22" s="2"/>
    </row>
    <row r="23" spans="2:5">
      <c r="B23" s="1"/>
      <c r="C23" s="2"/>
    </row>
    <row r="24" spans="2:5">
      <c r="B24" s="1"/>
      <c r="C24" s="2"/>
    </row>
    <row r="25" spans="2:5">
      <c r="B25" s="1"/>
      <c r="C25" s="2"/>
    </row>
    <row r="26" spans="2:5">
      <c r="B26" s="1"/>
      <c r="C26" s="2"/>
    </row>
    <row r="27" spans="2:5">
      <c r="B27" s="1"/>
      <c r="C27" s="2"/>
    </row>
    <row r="28" spans="2:5">
      <c r="C28" s="2"/>
    </row>
    <row r="29" spans="2:5">
      <c r="C29" s="2"/>
    </row>
    <row r="30" spans="2:5">
      <c r="C30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E36"/>
  <sheetViews>
    <sheetView workbookViewId="0">
      <selection activeCell="G24" sqref="G24"/>
    </sheetView>
  </sheetViews>
  <sheetFormatPr defaultRowHeight="15"/>
  <cols>
    <col min="2" max="2" width="28.7109375" customWidth="1"/>
    <col min="3" max="3" width="16.140625" customWidth="1"/>
    <col min="4" max="4" width="19" customWidth="1"/>
    <col min="5" max="5" width="13.140625" customWidth="1"/>
  </cols>
  <sheetData>
    <row r="1" spans="1:5" ht="15.75" thickBot="1"/>
    <row r="2" spans="1:5" ht="20.25" thickTop="1" thickBot="1">
      <c r="A2" s="42" t="s">
        <v>0</v>
      </c>
      <c r="D2" s="48" t="s">
        <v>2</v>
      </c>
    </row>
    <row r="3" spans="1:5" ht="15.75" thickTop="1">
      <c r="A3" s="3"/>
      <c r="D3" s="6"/>
    </row>
    <row r="4" spans="1:5">
      <c r="A4" s="3" t="s">
        <v>7</v>
      </c>
    </row>
    <row r="5" spans="1:5">
      <c r="A5" s="3" t="s">
        <v>42</v>
      </c>
    </row>
    <row r="6" spans="1:5">
      <c r="A6" s="3" t="s">
        <v>43</v>
      </c>
    </row>
    <row r="8" spans="1:5">
      <c r="A8" s="3"/>
    </row>
    <row r="9" spans="1:5" ht="30">
      <c r="C9" s="1"/>
      <c r="D9" s="1" t="s">
        <v>13</v>
      </c>
      <c r="E9" s="5" t="s">
        <v>14</v>
      </c>
    </row>
    <row r="10" spans="1:5">
      <c r="C10" s="2"/>
      <c r="D10" s="2"/>
      <c r="E10" s="6"/>
    </row>
    <row r="11" spans="1:5" ht="30">
      <c r="B11" s="1" t="s">
        <v>40</v>
      </c>
      <c r="C11" s="2">
        <v>451125</v>
      </c>
      <c r="D11" s="2"/>
      <c r="E11" s="2"/>
    </row>
    <row r="12" spans="1:5" ht="30.75" thickBot="1">
      <c r="B12" s="1" t="s">
        <v>52</v>
      </c>
      <c r="C12" s="27">
        <v>1.0369999999999999</v>
      </c>
      <c r="D12" s="2"/>
      <c r="E12" s="2"/>
    </row>
    <row r="13" spans="1:5" ht="31.5" thickTop="1" thickBot="1">
      <c r="B13" s="1" t="s">
        <v>59</v>
      </c>
      <c r="C13" s="36">
        <f>+C11*C12</f>
        <v>467816.62499999994</v>
      </c>
      <c r="D13" s="2"/>
      <c r="E13" s="2"/>
    </row>
    <row r="14" spans="1:5" ht="16.5" thickTop="1" thickBot="1">
      <c r="C14" s="2"/>
      <c r="D14" s="2"/>
      <c r="E14" s="2"/>
    </row>
    <row r="15" spans="1:5" ht="31.5" thickTop="1" thickBot="1">
      <c r="B15" s="1" t="s">
        <v>65</v>
      </c>
      <c r="C15" s="36">
        <f>+C13*0.06</f>
        <v>28068.997499999994</v>
      </c>
      <c r="D15" s="2"/>
      <c r="E15" s="2"/>
    </row>
    <row r="16" spans="1:5" ht="15.75" thickTop="1">
      <c r="C16" s="2"/>
      <c r="D16" s="2"/>
      <c r="E16" s="2"/>
    </row>
    <row r="17" spans="2:5">
      <c r="C17" s="2"/>
      <c r="D17" s="2"/>
      <c r="E17" s="2"/>
    </row>
    <row r="18" spans="2:5" ht="15.75" thickBot="1">
      <c r="C18" s="2"/>
      <c r="D18" s="6" t="s">
        <v>13</v>
      </c>
      <c r="E18" s="2"/>
    </row>
    <row r="19" spans="2:5" ht="16.5" thickTop="1" thickBot="1">
      <c r="B19" t="s">
        <v>73</v>
      </c>
      <c r="C19" s="2">
        <f>+D19*E19</f>
        <v>451126</v>
      </c>
      <c r="D19" s="36">
        <v>2</v>
      </c>
      <c r="E19" s="2">
        <v>225563</v>
      </c>
    </row>
    <row r="20" spans="2:5" ht="31.5" thickTop="1" thickBot="1">
      <c r="B20" s="1" t="s">
        <v>52</v>
      </c>
      <c r="C20" s="27">
        <f>+C12</f>
        <v>1.0369999999999999</v>
      </c>
      <c r="D20" s="2"/>
      <c r="E20" s="2"/>
    </row>
    <row r="21" spans="2:5" ht="46.5" thickTop="1" thickBot="1">
      <c r="B21" s="1" t="s">
        <v>61</v>
      </c>
      <c r="C21" s="36">
        <f>+C19*C20</f>
        <v>467817.66199999995</v>
      </c>
      <c r="D21" s="2"/>
      <c r="E21" s="2"/>
    </row>
    <row r="22" spans="2:5" ht="16.5" thickTop="1" thickBot="1">
      <c r="C22" s="2"/>
      <c r="D22" s="2"/>
      <c r="E22" s="2"/>
    </row>
    <row r="23" spans="2:5" ht="31.5" thickTop="1" thickBot="1">
      <c r="B23" s="1" t="s">
        <v>67</v>
      </c>
      <c r="C23" s="36">
        <f>+C21*0.06</f>
        <v>28069.059719999997</v>
      </c>
      <c r="D23" s="2"/>
      <c r="E23" s="2"/>
    </row>
    <row r="24" spans="2:5" ht="16.5" thickTop="1" thickBot="1">
      <c r="C24" s="2"/>
      <c r="D24" s="2"/>
      <c r="E24" s="2"/>
    </row>
    <row r="25" spans="2:5" ht="31.5" thickTop="1" thickBot="1">
      <c r="B25" s="1" t="s">
        <v>72</v>
      </c>
      <c r="C25" s="46">
        <f>+C15+C23</f>
        <v>56138.057219999988</v>
      </c>
    </row>
    <row r="26" spans="2:5" ht="15.75" thickTop="1">
      <c r="C26" s="2"/>
    </row>
    <row r="27" spans="2:5">
      <c r="C27" s="2"/>
    </row>
    <row r="28" spans="2:5">
      <c r="C28" s="2"/>
    </row>
    <row r="29" spans="2:5">
      <c r="C29" s="2"/>
    </row>
    <row r="30" spans="2:5">
      <c r="C30" s="2"/>
    </row>
    <row r="31" spans="2:5">
      <c r="C31" s="2"/>
    </row>
    <row r="32" spans="2:5">
      <c r="C32" s="2"/>
    </row>
    <row r="33" spans="3:3">
      <c r="C33" s="2"/>
    </row>
    <row r="34" spans="3:3">
      <c r="C34" s="2"/>
    </row>
    <row r="35" spans="3:3">
      <c r="C35" s="2"/>
    </row>
    <row r="36" spans="3:3">
      <c r="C36" s="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2:H40"/>
  <sheetViews>
    <sheetView workbookViewId="0">
      <selection activeCell="I18" sqref="I18"/>
    </sheetView>
  </sheetViews>
  <sheetFormatPr defaultRowHeight="15"/>
  <cols>
    <col min="2" max="2" width="26.85546875" customWidth="1"/>
    <col min="3" max="3" width="20" customWidth="1"/>
    <col min="4" max="4" width="14" customWidth="1"/>
    <col min="5" max="5" width="12" customWidth="1"/>
    <col min="8" max="8" width="14.5703125" customWidth="1"/>
  </cols>
  <sheetData>
    <row r="2" spans="1:8">
      <c r="A2" s="3" t="s">
        <v>0</v>
      </c>
    </row>
    <row r="3" spans="1:8">
      <c r="A3" s="3"/>
      <c r="E3" s="15" t="s">
        <v>2</v>
      </c>
    </row>
    <row r="4" spans="1:8">
      <c r="A4" s="3" t="s">
        <v>10</v>
      </c>
    </row>
    <row r="5" spans="1:8" ht="30">
      <c r="C5" s="1"/>
      <c r="D5" s="1" t="s">
        <v>11</v>
      </c>
      <c r="E5" s="1" t="s">
        <v>12</v>
      </c>
      <c r="H5" s="2"/>
    </row>
    <row r="6" spans="1:8">
      <c r="B6" t="s">
        <v>2</v>
      </c>
      <c r="C6" s="2">
        <f>+D6*E6</f>
        <v>3572910</v>
      </c>
      <c r="D6" s="2">
        <v>66</v>
      </c>
      <c r="E6" s="7">
        <v>54135</v>
      </c>
      <c r="H6" s="2"/>
    </row>
    <row r="7" spans="1:8">
      <c r="C7" s="2"/>
      <c r="D7" s="2" t="s">
        <v>17</v>
      </c>
      <c r="E7" s="2"/>
      <c r="H7" s="2"/>
    </row>
    <row r="8" spans="1:8">
      <c r="B8" t="s">
        <v>6</v>
      </c>
      <c r="C8" s="2">
        <f>SUM(C6:C7)</f>
        <v>3572910</v>
      </c>
      <c r="D8" s="2"/>
      <c r="E8" s="2"/>
      <c r="H8" s="2"/>
    </row>
    <row r="9" spans="1:8" ht="45">
      <c r="B9" s="1" t="s">
        <v>52</v>
      </c>
      <c r="C9" s="27">
        <v>1.0369999999999999</v>
      </c>
      <c r="D9" s="2"/>
      <c r="E9" s="2"/>
      <c r="H9" s="2"/>
    </row>
    <row r="10" spans="1:8" ht="30">
      <c r="B10" s="1" t="s">
        <v>53</v>
      </c>
      <c r="C10" s="2">
        <f>+C8*C9</f>
        <v>3705107.67</v>
      </c>
      <c r="D10" s="2"/>
      <c r="E10" s="2"/>
      <c r="H10" s="2"/>
    </row>
    <row r="11" spans="1:8">
      <c r="B11" s="1"/>
      <c r="C11" s="2"/>
      <c r="D11" s="2"/>
      <c r="E11" s="2"/>
      <c r="H11" s="2"/>
    </row>
    <row r="12" spans="1:8" ht="15.75" thickBot="1">
      <c r="C12" s="2"/>
      <c r="D12" s="2"/>
      <c r="E12" s="2"/>
      <c r="H12" s="2"/>
    </row>
    <row r="13" spans="1:8" ht="15.75" thickBot="1">
      <c r="B13" t="s">
        <v>4</v>
      </c>
      <c r="C13" s="23">
        <f>+C10*0.06</f>
        <v>222306.4602</v>
      </c>
      <c r="D13" s="2"/>
      <c r="E13" s="2"/>
      <c r="H13" s="2"/>
    </row>
    <row r="14" spans="1:8">
      <c r="B14" t="s">
        <v>3</v>
      </c>
      <c r="C14" s="2">
        <f>+C13/4</f>
        <v>55576.61505</v>
      </c>
      <c r="D14" s="2"/>
      <c r="E14" s="2"/>
      <c r="H14" s="2"/>
    </row>
    <row r="15" spans="1:8">
      <c r="C15" s="2"/>
      <c r="D15" s="2"/>
      <c r="E15" s="2"/>
      <c r="H15" s="2"/>
    </row>
    <row r="16" spans="1:8">
      <c r="C16" s="2"/>
      <c r="D16" s="2"/>
      <c r="E16" s="2"/>
      <c r="H16" s="2"/>
    </row>
    <row r="17" spans="2:8" ht="15.75">
      <c r="B17" s="25"/>
      <c r="C17" s="2"/>
      <c r="D17" s="2"/>
      <c r="E17" s="2"/>
      <c r="H17" s="2"/>
    </row>
    <row r="18" spans="2:8" ht="31.5">
      <c r="B18" s="25" t="s">
        <v>46</v>
      </c>
      <c r="C18" s="12" t="s">
        <v>47</v>
      </c>
      <c r="D18" s="12" t="s">
        <v>48</v>
      </c>
      <c r="E18" s="12"/>
      <c r="F18" s="1"/>
      <c r="G18" s="1"/>
    </row>
    <row r="19" spans="2:8">
      <c r="B19" s="1"/>
      <c r="C19" s="2"/>
      <c r="D19" s="2"/>
      <c r="E19" s="2"/>
    </row>
    <row r="20" spans="2:8">
      <c r="B20" s="1"/>
      <c r="C20" s="2">
        <v>8120250</v>
      </c>
      <c r="D20" s="2">
        <v>1</v>
      </c>
      <c r="E20" s="2"/>
    </row>
    <row r="21" spans="2:8">
      <c r="B21" s="1"/>
      <c r="C21" s="2"/>
    </row>
    <row r="22" spans="2:8">
      <c r="B22" s="1" t="s">
        <v>49</v>
      </c>
      <c r="C22" s="2">
        <f>+C20*D20</f>
        <v>8120250</v>
      </c>
    </row>
    <row r="23" spans="2:8" ht="45">
      <c r="B23" s="1" t="s">
        <v>52</v>
      </c>
      <c r="C23" s="27">
        <v>1.0369999999999999</v>
      </c>
    </row>
    <row r="24" spans="2:8" ht="30">
      <c r="B24" s="1" t="s">
        <v>53</v>
      </c>
      <c r="C24" s="2">
        <f>+C22*C23</f>
        <v>8420699.25</v>
      </c>
    </row>
    <row r="25" spans="2:8">
      <c r="B25" s="1"/>
      <c r="C25" s="2"/>
    </row>
    <row r="26" spans="2:8" ht="15.75" thickBot="1">
      <c r="B26" s="1"/>
      <c r="C26" s="2"/>
    </row>
    <row r="27" spans="2:8" ht="15.75" thickBot="1">
      <c r="B27" s="1" t="s">
        <v>50</v>
      </c>
      <c r="C27" s="10">
        <f>+C24*0.06</f>
        <v>505241.95499999996</v>
      </c>
    </row>
    <row r="28" spans="2:8" ht="15.75" thickBot="1">
      <c r="B28" s="1"/>
      <c r="C28" s="2"/>
    </row>
    <row r="29" spans="2:8" ht="16.5" thickTop="1" thickBot="1">
      <c r="B29" s="1" t="s">
        <v>51</v>
      </c>
      <c r="C29" s="26">
        <f>+C27/4</f>
        <v>126310.48874999999</v>
      </c>
    </row>
    <row r="30" spans="2:8" ht="15.75" thickTop="1">
      <c r="B30" s="1"/>
      <c r="C30" s="2"/>
    </row>
    <row r="31" spans="2:8">
      <c r="B31" s="1"/>
      <c r="C31" s="2"/>
    </row>
    <row r="32" spans="2:8">
      <c r="B32" s="1"/>
      <c r="C32" s="2"/>
    </row>
    <row r="33" spans="2:3">
      <c r="B33" s="1"/>
      <c r="C33" s="2"/>
    </row>
    <row r="34" spans="2:3">
      <c r="B34" s="1"/>
      <c r="C34" s="2"/>
    </row>
    <row r="35" spans="2:3">
      <c r="B35" s="1"/>
      <c r="C35" s="2"/>
    </row>
    <row r="36" spans="2:3">
      <c r="B36" s="1"/>
      <c r="C36" s="2"/>
    </row>
    <row r="37" spans="2:3">
      <c r="B37" s="1"/>
      <c r="C37" s="2"/>
    </row>
    <row r="38" spans="2:3">
      <c r="B38" s="1"/>
    </row>
    <row r="39" spans="2:3">
      <c r="B39" s="1"/>
    </row>
    <row r="40" spans="2:3">
      <c r="B40" s="1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2:E33"/>
  <sheetViews>
    <sheetView workbookViewId="0">
      <selection activeCell="L19" sqref="L19"/>
    </sheetView>
  </sheetViews>
  <sheetFormatPr defaultRowHeight="15"/>
  <cols>
    <col min="2" max="2" width="21.42578125" customWidth="1"/>
    <col min="3" max="3" width="16.28515625" customWidth="1"/>
    <col min="5" max="5" width="15.42578125" customWidth="1"/>
  </cols>
  <sheetData>
    <row r="2" spans="1:5">
      <c r="A2" s="3" t="s">
        <v>0</v>
      </c>
      <c r="E2" s="15"/>
    </row>
    <row r="3" spans="1:5">
      <c r="A3" s="3"/>
      <c r="E3" s="14" t="s">
        <v>20</v>
      </c>
    </row>
    <row r="4" spans="1:5">
      <c r="A4" s="3" t="s">
        <v>10</v>
      </c>
    </row>
    <row r="5" spans="1:5" ht="30">
      <c r="C5" s="1"/>
      <c r="D5" s="1" t="s">
        <v>11</v>
      </c>
      <c r="E5" s="1" t="s">
        <v>12</v>
      </c>
    </row>
    <row r="6" spans="1:5">
      <c r="B6" s="29" t="s">
        <v>20</v>
      </c>
      <c r="C6" s="2">
        <f>+D6*E6</f>
        <v>6452892</v>
      </c>
      <c r="D6" s="2">
        <v>149</v>
      </c>
      <c r="E6" s="7">
        <v>43308</v>
      </c>
    </row>
    <row r="7" spans="1:5">
      <c r="C7" s="2"/>
      <c r="D7" s="2"/>
      <c r="E7" s="2"/>
    </row>
    <row r="8" spans="1:5">
      <c r="B8" t="s">
        <v>6</v>
      </c>
      <c r="C8" s="2">
        <f>SUM(C6:C7)</f>
        <v>6452892</v>
      </c>
      <c r="D8" s="2"/>
      <c r="E8" s="2"/>
    </row>
    <row r="9" spans="1:5" ht="60">
      <c r="B9" s="1" t="s">
        <v>52</v>
      </c>
      <c r="C9" s="27">
        <v>1.0369999999999999</v>
      </c>
      <c r="D9" s="2"/>
      <c r="E9" s="2"/>
    </row>
    <row r="10" spans="1:5" ht="45">
      <c r="B10" s="1" t="s">
        <v>53</v>
      </c>
      <c r="C10" s="27">
        <f>+C8*C9</f>
        <v>6691649.0039999997</v>
      </c>
      <c r="D10" s="2"/>
      <c r="E10" s="2"/>
    </row>
    <row r="11" spans="1:5">
      <c r="C11" s="2"/>
      <c r="D11" s="2"/>
      <c r="E11" s="2"/>
    </row>
    <row r="12" spans="1:5" ht="15.75" thickBot="1">
      <c r="C12" s="2"/>
      <c r="D12" s="2"/>
      <c r="E12" s="2"/>
    </row>
    <row r="13" spans="1:5" ht="15.75" thickBot="1">
      <c r="B13" t="s">
        <v>4</v>
      </c>
      <c r="C13" s="23">
        <f>+C10*0.06</f>
        <v>401498.94023999997</v>
      </c>
      <c r="D13" s="2"/>
      <c r="E13" s="2"/>
    </row>
    <row r="14" spans="1:5" ht="15.75" thickBot="1">
      <c r="B14" t="s">
        <v>3</v>
      </c>
      <c r="C14" s="10">
        <f>+C13/4</f>
        <v>100374.73505999999</v>
      </c>
      <c r="D14" s="2"/>
      <c r="E14" s="2"/>
    </row>
    <row r="15" spans="1:5">
      <c r="C15" s="2"/>
      <c r="D15" s="2"/>
      <c r="E15" s="2"/>
    </row>
    <row r="16" spans="1:5">
      <c r="B16" s="1"/>
    </row>
    <row r="17" spans="2:5" ht="30">
      <c r="B17" s="5" t="s">
        <v>21</v>
      </c>
      <c r="C17" s="2">
        <v>6496200</v>
      </c>
      <c r="D17" s="11"/>
      <c r="E17" s="2"/>
    </row>
    <row r="18" spans="2:5" ht="60">
      <c r="B18" s="1" t="s">
        <v>52</v>
      </c>
      <c r="C18" s="27">
        <v>1.0369999999999999</v>
      </c>
      <c r="D18" s="11"/>
      <c r="E18" s="2"/>
    </row>
    <row r="19" spans="2:5" ht="45">
      <c r="B19" s="1" t="s">
        <v>53</v>
      </c>
      <c r="C19" s="2">
        <f>+C17*C18</f>
        <v>6736559.3999999994</v>
      </c>
      <c r="D19" s="11"/>
      <c r="E19" s="2"/>
    </row>
    <row r="20" spans="2:5">
      <c r="B20" s="1"/>
      <c r="C20" s="2"/>
      <c r="D20" s="11"/>
      <c r="E20" s="2"/>
    </row>
    <row r="21" spans="2:5" ht="15.75" thickBot="1">
      <c r="B21" s="1"/>
      <c r="C21" s="2"/>
      <c r="D21" s="2"/>
      <c r="E21" s="2"/>
    </row>
    <row r="22" spans="2:5" ht="30.75" thickBot="1">
      <c r="B22" s="1" t="s">
        <v>54</v>
      </c>
      <c r="C22" s="23">
        <f>+C19*0.06</f>
        <v>404193.56399999995</v>
      </c>
      <c r="D22" s="2"/>
      <c r="E22" s="2"/>
    </row>
    <row r="23" spans="2:5" ht="30.75" thickBot="1">
      <c r="B23" s="1" t="s">
        <v>55</v>
      </c>
      <c r="C23" s="10">
        <f>+C22/4</f>
        <v>101048.39099999999</v>
      </c>
      <c r="D23" s="2"/>
      <c r="E23" s="2"/>
    </row>
    <row r="24" spans="2:5">
      <c r="B24" s="1"/>
      <c r="C24" s="2"/>
      <c r="D24" s="2"/>
      <c r="E24" s="2"/>
    </row>
    <row r="25" spans="2:5">
      <c r="B25" s="1"/>
      <c r="C25" s="2"/>
      <c r="D25" s="2"/>
      <c r="E25" s="2"/>
    </row>
    <row r="26" spans="2:5">
      <c r="B26" s="1"/>
      <c r="C26" s="2"/>
      <c r="D26" s="2"/>
      <c r="E26" s="2"/>
    </row>
    <row r="27" spans="2:5">
      <c r="B27" s="1"/>
      <c r="C27" s="2"/>
      <c r="D27" s="2"/>
      <c r="E27" s="2"/>
    </row>
    <row r="28" spans="2:5">
      <c r="B28" s="1"/>
      <c r="C28" s="2"/>
      <c r="D28" s="2"/>
      <c r="E28" s="2"/>
    </row>
    <row r="29" spans="2:5">
      <c r="B29" s="1"/>
      <c r="C29" s="2"/>
      <c r="D29" s="2"/>
      <c r="E29" s="2"/>
    </row>
    <row r="30" spans="2:5">
      <c r="B30" s="1"/>
      <c r="C30" s="2"/>
      <c r="D30" s="2"/>
      <c r="E30" s="2"/>
    </row>
    <row r="31" spans="2:5">
      <c r="C31" s="2"/>
      <c r="D31" s="2"/>
      <c r="E31" s="2"/>
    </row>
    <row r="32" spans="2:5">
      <c r="C32" s="2"/>
      <c r="D32" s="2"/>
      <c r="E32" s="2"/>
    </row>
    <row r="33" spans="3:5">
      <c r="C33" s="2"/>
      <c r="D33" s="2"/>
      <c r="E33" s="2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2:F19"/>
  <sheetViews>
    <sheetView workbookViewId="0">
      <selection activeCell="L28" sqref="L28"/>
    </sheetView>
  </sheetViews>
  <sheetFormatPr defaultRowHeight="15"/>
  <cols>
    <col min="2" max="2" width="21.5703125" customWidth="1"/>
    <col min="3" max="3" width="14.28515625" customWidth="1"/>
    <col min="4" max="4" width="13" customWidth="1"/>
    <col min="5" max="5" width="18.28515625" customWidth="1"/>
  </cols>
  <sheetData>
    <row r="2" spans="1:6">
      <c r="A2" s="3" t="s">
        <v>0</v>
      </c>
      <c r="E2" s="15" t="s">
        <v>44</v>
      </c>
    </row>
    <row r="3" spans="1:6">
      <c r="A3" s="3"/>
      <c r="E3" s="14" t="s">
        <v>22</v>
      </c>
      <c r="F3" t="s">
        <v>56</v>
      </c>
    </row>
    <row r="4" spans="1:6">
      <c r="A4" s="3" t="s">
        <v>10</v>
      </c>
    </row>
    <row r="5" spans="1:6" ht="30">
      <c r="C5" s="1"/>
      <c r="D5" s="1" t="s">
        <v>11</v>
      </c>
      <c r="E5" s="1" t="s">
        <v>12</v>
      </c>
    </row>
    <row r="6" spans="1:6">
      <c r="B6" t="s">
        <v>2</v>
      </c>
      <c r="C6" s="2">
        <f>+D6*E6</f>
        <v>779544</v>
      </c>
      <c r="D6" s="2">
        <v>24</v>
      </c>
      <c r="E6" s="7">
        <v>32481</v>
      </c>
    </row>
    <row r="7" spans="1:6" ht="60">
      <c r="B7" s="1" t="s">
        <v>52</v>
      </c>
      <c r="C7" s="27">
        <v>1.0369999999999999</v>
      </c>
      <c r="D7" s="2"/>
      <c r="E7" s="7"/>
    </row>
    <row r="8" spans="1:6" ht="45">
      <c r="B8" s="1" t="s">
        <v>53</v>
      </c>
      <c r="C8" s="2">
        <f>+C6*C7</f>
        <v>808387.12799999991</v>
      </c>
      <c r="D8" s="2"/>
      <c r="E8" s="7"/>
    </row>
    <row r="9" spans="1:6">
      <c r="C9" s="2"/>
      <c r="D9" s="2"/>
      <c r="E9" s="7"/>
    </row>
    <row r="10" spans="1:6">
      <c r="C10" s="2"/>
      <c r="D10" s="2"/>
      <c r="E10" s="2"/>
    </row>
    <row r="11" spans="1:6">
      <c r="C11" s="2"/>
      <c r="D11" s="2"/>
      <c r="E11" s="2"/>
    </row>
    <row r="12" spans="1:6">
      <c r="B12" t="s">
        <v>4</v>
      </c>
      <c r="C12" s="24">
        <f>+C8*0.06</f>
        <v>48503.227679999996</v>
      </c>
      <c r="D12" s="2"/>
      <c r="E12" s="2"/>
    </row>
    <row r="13" spans="1:6">
      <c r="B13" t="s">
        <v>3</v>
      </c>
      <c r="C13" s="2">
        <f>+C12/4</f>
        <v>12125.806919999999</v>
      </c>
      <c r="D13" s="2"/>
      <c r="E13" s="2"/>
    </row>
    <row r="14" spans="1:6">
      <c r="C14" s="2"/>
      <c r="D14" s="2"/>
      <c r="E14" s="2"/>
    </row>
    <row r="15" spans="1:6">
      <c r="B15" s="1"/>
    </row>
    <row r="16" spans="1:6">
      <c r="B16" s="1"/>
      <c r="C16" s="2"/>
      <c r="D16" s="11"/>
      <c r="E16" s="2"/>
    </row>
    <row r="17" spans="2:5">
      <c r="B17" s="1"/>
      <c r="C17" s="2"/>
      <c r="D17" s="2"/>
      <c r="E17" s="2"/>
    </row>
    <row r="18" spans="2:5">
      <c r="B18" s="1"/>
      <c r="C18" s="2"/>
      <c r="D18" s="2"/>
      <c r="E18" s="2"/>
    </row>
    <row r="19" spans="2:5">
      <c r="B19" s="1"/>
      <c r="C19" s="2"/>
      <c r="D19" s="2"/>
      <c r="E19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парикм+косметолог</vt:lpstr>
      <vt:lpstr>автосервис+мойка</vt:lpstr>
      <vt:lpstr>грузоперевоз</vt:lpstr>
      <vt:lpstr>ремонт построек</vt:lpstr>
      <vt:lpstr>образование</vt:lpstr>
      <vt:lpstr>переплет-визитки</vt:lpstr>
      <vt:lpstr>торговля</vt:lpstr>
      <vt:lpstr>торг-черемхово</vt:lpstr>
      <vt:lpstr>торг-голоустное</vt:lpstr>
      <vt:lpstr>общепит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2022-01-11T10:01:25Z</dcterms:modified>
</cp:coreProperties>
</file>